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0115" windowHeight="82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125" i="1" l="1"/>
  <c r="D124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98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F7" i="1" l="1"/>
  <c r="G57" i="1"/>
  <c r="G58" i="1" s="1"/>
  <c r="G59" i="1" s="1"/>
  <c r="G55" i="1"/>
  <c r="B47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20" i="1"/>
  <c r="E18" i="1" l="1"/>
</calcChain>
</file>

<file path=xl/sharedStrings.xml><?xml version="1.0" encoding="utf-8"?>
<sst xmlns="http://schemas.openxmlformats.org/spreadsheetml/2006/main" count="62" uniqueCount="59">
  <si>
    <t>densité =</t>
  </si>
  <si>
    <t>diametre=</t>
  </si>
  <si>
    <t>surface=</t>
  </si>
  <si>
    <t>vitesse=</t>
  </si>
  <si>
    <t>volume =</t>
  </si>
  <si>
    <t>masse=</t>
  </si>
  <si>
    <t>energie=</t>
  </si>
  <si>
    <t>Joule</t>
  </si>
  <si>
    <t>gramme</t>
  </si>
  <si>
    <t>m^3</t>
  </si>
  <si>
    <t>m/s</t>
  </si>
  <si>
    <t>m^2</t>
  </si>
  <si>
    <t>m</t>
  </si>
  <si>
    <t>kg/m^3</t>
  </si>
  <si>
    <t>Calcul de la distribution de Weibull</t>
  </si>
  <si>
    <t>entrez uniquement la vitesse moyenne du vent.</t>
  </si>
  <si>
    <t>Vitesse moyenne du vent =</t>
  </si>
  <si>
    <t>total =</t>
  </si>
  <si>
    <t>Calcul de l'énergie cinétique</t>
  </si>
  <si>
    <t>Entrez le diamètre de l'éolienne</t>
  </si>
  <si>
    <t>Entrez la vitesse du vent</t>
  </si>
  <si>
    <t>Comme on a indiqué la vitesse en guise de longueur il s'agit de l'énergie du vent pour une seconde. C'est donc une puissance.</t>
  </si>
  <si>
    <t>Calcul de la vitesse du vent en fonction de la hauteur</t>
  </si>
  <si>
    <t>Vitesse moyenne donnée par la carte des vents =</t>
  </si>
  <si>
    <t>Hauteur à laquelle la mesure a été faite =</t>
  </si>
  <si>
    <t>H0 =</t>
  </si>
  <si>
    <t>V0 =</t>
  </si>
  <si>
    <t>alpha =</t>
  </si>
  <si>
    <t>Gradient vertical de vitesse =</t>
  </si>
  <si>
    <t>Hauteur à laquelle on veut calculer la vitesse du vent =</t>
  </si>
  <si>
    <t>H =</t>
  </si>
  <si>
    <t>Vitesse calculée =</t>
  </si>
  <si>
    <t xml:space="preserve">V= </t>
  </si>
  <si>
    <t>Valeur de gradient vertical :</t>
  </si>
  <si>
    <t>Glace</t>
  </si>
  <si>
    <t>niege sur sol plat</t>
  </si>
  <si>
    <t>mer calme</t>
  </si>
  <si>
    <t>littoral avec brise de mer</t>
  </si>
  <si>
    <t>chaume couvert de neige</t>
  </si>
  <si>
    <t>Herbe coupée</t>
  </si>
  <si>
    <t>Prairie herbe courte</t>
  </si>
  <si>
    <t>culture ou prairie herbe haute</t>
  </si>
  <si>
    <t>Haies</t>
  </si>
  <si>
    <t>Banlieues</t>
  </si>
  <si>
    <t>Bois</t>
  </si>
  <si>
    <t>Arbres et haies épars</t>
  </si>
  <si>
    <t>Arbres haies quelques batiment</t>
  </si>
  <si>
    <t>choisir cette valeur dans le tableau de droite</t>
  </si>
  <si>
    <t>watt</t>
  </si>
  <si>
    <t>Facteur de forme =</t>
  </si>
  <si>
    <t>Courbe de puissance de l'éolienne</t>
  </si>
  <si>
    <t>vitesse du vent en m/s</t>
  </si>
  <si>
    <t>puissance</t>
  </si>
  <si>
    <t>probabilité</t>
  </si>
  <si>
    <t>Calcul de l'énergie produite en un an</t>
  </si>
  <si>
    <t>vitesse du vent</t>
  </si>
  <si>
    <t>puissance*probabilité</t>
  </si>
  <si>
    <t>energie total produite en Wh</t>
  </si>
  <si>
    <t>energie total produite en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</si>
</sst>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1" fillId="0" borderId="0" xfId="0" applyFont="1"/>
    <xf numFmtId="0" fontId="5" fillId="0" borderId="0" xfId="0" applyFont="1"/>
    <xf numFmtId="0" fontId="2" fillId="0" borderId="0" xfId="0" applyFont="1"/>
    <xf numFmtId="1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4" fillId="0" borderId="1" xfId="0" applyFont="1" applyBorder="1"/>
    <xf numFmtId="0" fontId="0" fillId="2" borderId="1" xfId="0" applyFill="1" applyBorder="1"/>
    <xf numFmtId="0" fontId="0" fillId="0" borderId="1" xfId="0" applyBorder="1" applyAlignment="1">
      <alignment horizontal="right"/>
    </xf>
    <xf numFmtId="1" fontId="1" fillId="0" borderId="1" xfId="0" applyNumberFormat="1" applyFont="1" applyBorder="1"/>
    <xf numFmtId="2" fontId="0" fillId="0" borderId="1" xfId="0" applyNumberFormat="1" applyBorder="1"/>
    <xf numFmtId="0" fontId="0" fillId="0" borderId="1" xfId="0" applyFont="1" applyBorder="1"/>
    <xf numFmtId="1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Feuil1!$B$20:$B$45</c:f>
              <c:numCache>
                <c:formatCode>0.00</c:formatCode>
                <c:ptCount val="26"/>
                <c:pt idx="0">
                  <c:v>0</c:v>
                </c:pt>
                <c:pt idx="1">
                  <c:v>4.9289194524313233E-2</c:v>
                </c:pt>
                <c:pt idx="2">
                  <c:v>9.1379918320200856E-2</c:v>
                </c:pt>
                <c:pt idx="3">
                  <c:v>0.12079726625526113</c:v>
                </c:pt>
                <c:pt idx="4">
                  <c:v>0.13494504934374757</c:v>
                </c:pt>
                <c:pt idx="5">
                  <c:v>0.13436127486320615</c:v>
                </c:pt>
                <c:pt idx="6">
                  <c:v>0.12209799741969662</c:v>
                </c:pt>
                <c:pt idx="7">
                  <c:v>0.10255445762476519</c:v>
                </c:pt>
                <c:pt idx="8">
                  <c:v>8.0221676391790869E-2</c:v>
                </c:pt>
                <c:pt idx="9">
                  <c:v>5.8726691187242122E-2</c:v>
                </c:pt>
                <c:pt idx="10">
                  <c:v>4.0367358535622705E-2</c:v>
                </c:pt>
                <c:pt idx="11">
                  <c:v>2.6115981896027252E-2</c:v>
                </c:pt>
                <c:pt idx="12">
                  <c:v>1.5930312453032232E-2</c:v>
                </c:pt>
                <c:pt idx="13">
                  <c:v>9.1740648779806734E-3</c:v>
                </c:pt>
                <c:pt idx="14">
                  <c:v>4.9930731634208409E-3</c:v>
                </c:pt>
                <c:pt idx="15">
                  <c:v>2.5703876452678994E-3</c:v>
                </c:pt>
                <c:pt idx="16">
                  <c:v>1.2523936389641217E-3</c:v>
                </c:pt>
                <c:pt idx="17">
                  <c:v>5.7786890902783797E-4</c:v>
                </c:pt>
                <c:pt idx="18">
                  <c:v>2.5261462027150573E-4</c:v>
                </c:pt>
                <c:pt idx="19">
                  <c:v>1.0466251826509255E-4</c:v>
                </c:pt>
                <c:pt idx="20">
                  <c:v>4.1111678585062368E-5</c:v>
                </c:pt>
                <c:pt idx="21">
                  <c:v>1.5314336147605285E-5</c:v>
                </c:pt>
                <c:pt idx="22">
                  <c:v>5.4111710367047504E-6</c:v>
                </c:pt>
                <c:pt idx="23">
                  <c:v>1.8139785563310997E-6</c:v>
                </c:pt>
                <c:pt idx="24">
                  <c:v>5.7702857358801836E-7</c:v>
                </c:pt>
                <c:pt idx="25">
                  <c:v>1.7420229955148922E-7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14112"/>
        <c:axId val="45515904"/>
      </c:lineChart>
      <c:catAx>
        <c:axId val="45514112"/>
        <c:scaling>
          <c:orientation val="minMax"/>
        </c:scaling>
        <c:delete val="0"/>
        <c:axPos val="b"/>
        <c:majorTickMark val="out"/>
        <c:minorTickMark val="none"/>
        <c:tickLblPos val="nextTo"/>
        <c:crossAx val="45515904"/>
        <c:crosses val="autoZero"/>
        <c:auto val="1"/>
        <c:lblAlgn val="ctr"/>
        <c:lblOffset val="100"/>
        <c:noMultiLvlLbl val="0"/>
      </c:catAx>
      <c:valAx>
        <c:axId val="455159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5514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Feuil1!$B$66:$B$91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</c:v>
                </c:pt>
                <c:pt idx="4">
                  <c:v>60</c:v>
                </c:pt>
                <c:pt idx="5">
                  <c:v>220</c:v>
                </c:pt>
                <c:pt idx="6">
                  <c:v>400</c:v>
                </c:pt>
                <c:pt idx="7">
                  <c:v>700</c:v>
                </c:pt>
                <c:pt idx="8">
                  <c:v>1000</c:v>
                </c:pt>
                <c:pt idx="9">
                  <c:v>1300</c:v>
                </c:pt>
                <c:pt idx="10">
                  <c:v>1450</c:v>
                </c:pt>
                <c:pt idx="11">
                  <c:v>1500</c:v>
                </c:pt>
                <c:pt idx="12">
                  <c:v>1450</c:v>
                </c:pt>
                <c:pt idx="13">
                  <c:v>1300</c:v>
                </c:pt>
                <c:pt idx="14">
                  <c:v>1200</c:v>
                </c:pt>
                <c:pt idx="15">
                  <c:v>1100</c:v>
                </c:pt>
                <c:pt idx="16">
                  <c:v>1050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27808"/>
        <c:axId val="45529344"/>
      </c:lineChart>
      <c:catAx>
        <c:axId val="45527808"/>
        <c:scaling>
          <c:orientation val="minMax"/>
        </c:scaling>
        <c:delete val="0"/>
        <c:axPos val="b"/>
        <c:majorTickMark val="out"/>
        <c:minorTickMark val="none"/>
        <c:tickLblPos val="nextTo"/>
        <c:crossAx val="45529344"/>
        <c:crosses val="autoZero"/>
        <c:auto val="1"/>
        <c:lblAlgn val="ctr"/>
        <c:lblOffset val="100"/>
        <c:noMultiLvlLbl val="0"/>
      </c:catAx>
      <c:valAx>
        <c:axId val="45529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527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19</xdr:row>
      <xdr:rowOff>138112</xdr:rowOff>
    </xdr:from>
    <xdr:to>
      <xdr:col>7</xdr:col>
      <xdr:colOff>704850</xdr:colOff>
      <xdr:row>34</xdr:row>
      <xdr:rowOff>23812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638175</xdr:colOff>
      <xdr:row>67</xdr:row>
      <xdr:rowOff>4762</xdr:rowOff>
    </xdr:from>
    <xdr:to>
      <xdr:col>8</xdr:col>
      <xdr:colOff>400050</xdr:colOff>
      <xdr:row>81</xdr:row>
      <xdr:rowOff>80962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abSelected="1" topLeftCell="A91" workbookViewId="0">
      <selection activeCell="K114" sqref="K114"/>
    </sheetView>
  </sheetViews>
  <sheetFormatPr baseColWidth="10" defaultRowHeight="15" x14ac:dyDescent="0.25"/>
  <cols>
    <col min="1" max="1" width="31.28515625" customWidth="1"/>
    <col min="4" max="4" width="21.42578125" customWidth="1"/>
    <col min="13" max="13" width="32.7109375" customWidth="1"/>
  </cols>
  <sheetData>
    <row r="1" spans="1:14" ht="31.5" x14ac:dyDescent="0.5">
      <c r="A1" s="3" t="s">
        <v>22</v>
      </c>
    </row>
    <row r="2" spans="1:14" ht="21" x14ac:dyDescent="0.35">
      <c r="A2" s="4" t="s">
        <v>23</v>
      </c>
      <c r="E2" s="7" t="s">
        <v>26</v>
      </c>
      <c r="F2" s="6">
        <v>10</v>
      </c>
      <c r="J2" t="s">
        <v>33</v>
      </c>
      <c r="M2" s="6" t="s">
        <v>34</v>
      </c>
      <c r="N2" s="6">
        <v>7.0000000000000007E-2</v>
      </c>
    </row>
    <row r="3" spans="1:14" ht="21" x14ac:dyDescent="0.35">
      <c r="A3" s="4" t="s">
        <v>24</v>
      </c>
      <c r="E3" s="7" t="s">
        <v>25</v>
      </c>
      <c r="F3" s="6">
        <v>50</v>
      </c>
      <c r="M3" s="6" t="s">
        <v>35</v>
      </c>
      <c r="N3" s="6">
        <v>0.09</v>
      </c>
    </row>
    <row r="4" spans="1:14" ht="21" x14ac:dyDescent="0.35">
      <c r="A4" s="4" t="s">
        <v>28</v>
      </c>
      <c r="E4" s="7" t="s">
        <v>27</v>
      </c>
      <c r="F4" s="6">
        <v>0.21</v>
      </c>
      <c r="G4" t="s">
        <v>47</v>
      </c>
      <c r="M4" s="6" t="s">
        <v>36</v>
      </c>
      <c r="N4" s="6">
        <v>0.09</v>
      </c>
    </row>
    <row r="5" spans="1:14" ht="21" x14ac:dyDescent="0.35">
      <c r="A5" s="4" t="s">
        <v>29</v>
      </c>
      <c r="E5" s="7" t="s">
        <v>30</v>
      </c>
      <c r="F5" s="6">
        <v>12</v>
      </c>
      <c r="M5" s="6" t="s">
        <v>37</v>
      </c>
      <c r="N5" s="6">
        <v>0.11</v>
      </c>
    </row>
    <row r="6" spans="1:14" x14ac:dyDescent="0.25">
      <c r="E6" s="6"/>
      <c r="F6" s="6"/>
      <c r="M6" s="6" t="s">
        <v>38</v>
      </c>
      <c r="N6" s="6">
        <v>0.12</v>
      </c>
    </row>
    <row r="7" spans="1:14" ht="21" x14ac:dyDescent="0.35">
      <c r="A7" s="4" t="s">
        <v>31</v>
      </c>
      <c r="E7" s="7" t="s">
        <v>32</v>
      </c>
      <c r="F7" s="6">
        <f>F2*POWER((F5/F3),F4)</f>
        <v>7.4104462362378163</v>
      </c>
      <c r="M7" s="6" t="s">
        <v>39</v>
      </c>
      <c r="N7" s="6">
        <v>0.14000000000000001</v>
      </c>
    </row>
    <row r="8" spans="1:14" ht="21" x14ac:dyDescent="0.35">
      <c r="A8" s="4"/>
      <c r="E8" s="2"/>
      <c r="M8" s="6" t="s">
        <v>40</v>
      </c>
      <c r="N8" s="6">
        <v>0.16</v>
      </c>
    </row>
    <row r="9" spans="1:14" ht="21" x14ac:dyDescent="0.35">
      <c r="A9" s="4"/>
      <c r="E9" s="2"/>
      <c r="M9" s="6" t="s">
        <v>41</v>
      </c>
      <c r="N9" s="6">
        <v>0.19</v>
      </c>
    </row>
    <row r="10" spans="1:14" ht="21" x14ac:dyDescent="0.35">
      <c r="A10" s="4"/>
      <c r="E10" s="2"/>
      <c r="M10" s="6" t="s">
        <v>42</v>
      </c>
      <c r="N10" s="6">
        <v>0.21</v>
      </c>
    </row>
    <row r="11" spans="1:14" ht="21" x14ac:dyDescent="0.35">
      <c r="A11" s="4"/>
      <c r="E11" s="2"/>
      <c r="M11" s="6" t="s">
        <v>45</v>
      </c>
      <c r="N11" s="6">
        <v>0.24</v>
      </c>
    </row>
    <row r="12" spans="1:14" ht="21" x14ac:dyDescent="0.35">
      <c r="A12" s="4"/>
      <c r="E12" s="2"/>
      <c r="M12" s="6" t="s">
        <v>46</v>
      </c>
      <c r="N12" s="6">
        <v>0.28999999999999998</v>
      </c>
    </row>
    <row r="13" spans="1:14" ht="21" x14ac:dyDescent="0.35">
      <c r="A13" s="4"/>
      <c r="E13" s="2"/>
      <c r="M13" s="6" t="s">
        <v>43</v>
      </c>
      <c r="N13" s="6">
        <v>0.31</v>
      </c>
    </row>
    <row r="14" spans="1:14" ht="21" x14ac:dyDescent="0.35">
      <c r="A14" s="4"/>
      <c r="E14" s="2"/>
      <c r="M14" s="6" t="s">
        <v>44</v>
      </c>
      <c r="N14" s="6">
        <v>0.43</v>
      </c>
    </row>
    <row r="16" spans="1:14" ht="31.5" x14ac:dyDescent="0.5">
      <c r="A16" s="3" t="s">
        <v>14</v>
      </c>
    </row>
    <row r="17" spans="1:7" ht="23.25" x14ac:dyDescent="0.35">
      <c r="A17" s="8" t="s">
        <v>16</v>
      </c>
      <c r="B17" s="9">
        <v>6.29</v>
      </c>
      <c r="G17" s="1" t="s">
        <v>15</v>
      </c>
    </row>
    <row r="18" spans="1:7" x14ac:dyDescent="0.25">
      <c r="A18" s="10" t="s">
        <v>49</v>
      </c>
      <c r="B18" s="6">
        <v>2</v>
      </c>
      <c r="D18" t="s">
        <v>17</v>
      </c>
      <c r="E18">
        <f>SUM(B21:B45)</f>
        <v>0.99577664658330289</v>
      </c>
    </row>
    <row r="19" spans="1:7" x14ac:dyDescent="0.25">
      <c r="A19" s="10" t="s">
        <v>51</v>
      </c>
      <c r="B19" s="6" t="s">
        <v>53</v>
      </c>
    </row>
    <row r="20" spans="1:7" x14ac:dyDescent="0.25">
      <c r="A20" s="6">
        <v>0</v>
      </c>
      <c r="B20" s="12">
        <f>WEIBULL(A20,$B$18,$B$17,FALSE)</f>
        <v>0</v>
      </c>
    </row>
    <row r="21" spans="1:7" x14ac:dyDescent="0.25">
      <c r="A21" s="6">
        <v>1</v>
      </c>
      <c r="B21" s="12">
        <f t="shared" ref="B21:B45" si="0">WEIBULL(A21,$B$18,$B$17,FALSE)</f>
        <v>4.9289194524313233E-2</v>
      </c>
    </row>
    <row r="22" spans="1:7" x14ac:dyDescent="0.25">
      <c r="A22" s="6">
        <v>2</v>
      </c>
      <c r="B22" s="12">
        <f t="shared" si="0"/>
        <v>9.1379918320200856E-2</v>
      </c>
    </row>
    <row r="23" spans="1:7" x14ac:dyDescent="0.25">
      <c r="A23" s="6">
        <v>3</v>
      </c>
      <c r="B23" s="12">
        <f t="shared" si="0"/>
        <v>0.12079726625526113</v>
      </c>
    </row>
    <row r="24" spans="1:7" x14ac:dyDescent="0.25">
      <c r="A24" s="6">
        <v>4</v>
      </c>
      <c r="B24" s="12">
        <f t="shared" si="0"/>
        <v>0.13494504934374757</v>
      </c>
    </row>
    <row r="25" spans="1:7" x14ac:dyDescent="0.25">
      <c r="A25" s="6">
        <v>5</v>
      </c>
      <c r="B25" s="12">
        <f t="shared" si="0"/>
        <v>0.13436127486320615</v>
      </c>
    </row>
    <row r="26" spans="1:7" x14ac:dyDescent="0.25">
      <c r="A26" s="6">
        <v>6</v>
      </c>
      <c r="B26" s="12">
        <f t="shared" si="0"/>
        <v>0.12209799741969662</v>
      </c>
    </row>
    <row r="27" spans="1:7" x14ac:dyDescent="0.25">
      <c r="A27" s="6">
        <v>7</v>
      </c>
      <c r="B27" s="12">
        <f t="shared" si="0"/>
        <v>0.10255445762476519</v>
      </c>
    </row>
    <row r="28" spans="1:7" x14ac:dyDescent="0.25">
      <c r="A28" s="6">
        <v>8</v>
      </c>
      <c r="B28" s="12">
        <f t="shared" si="0"/>
        <v>8.0221676391790869E-2</v>
      </c>
    </row>
    <row r="29" spans="1:7" x14ac:dyDescent="0.25">
      <c r="A29" s="6">
        <v>9</v>
      </c>
      <c r="B29" s="12">
        <f t="shared" si="0"/>
        <v>5.8726691187242122E-2</v>
      </c>
    </row>
    <row r="30" spans="1:7" x14ac:dyDescent="0.25">
      <c r="A30" s="6">
        <v>10</v>
      </c>
      <c r="B30" s="12">
        <f t="shared" si="0"/>
        <v>4.0367358535622705E-2</v>
      </c>
    </row>
    <row r="31" spans="1:7" x14ac:dyDescent="0.25">
      <c r="A31" s="6">
        <v>11</v>
      </c>
      <c r="B31" s="12">
        <f t="shared" si="0"/>
        <v>2.6115981896027252E-2</v>
      </c>
    </row>
    <row r="32" spans="1:7" x14ac:dyDescent="0.25">
      <c r="A32" s="6">
        <v>12</v>
      </c>
      <c r="B32" s="12">
        <f t="shared" si="0"/>
        <v>1.5930312453032232E-2</v>
      </c>
    </row>
    <row r="33" spans="1:2" x14ac:dyDescent="0.25">
      <c r="A33" s="6">
        <v>13</v>
      </c>
      <c r="B33" s="12">
        <f t="shared" si="0"/>
        <v>9.1740648779806734E-3</v>
      </c>
    </row>
    <row r="34" spans="1:2" x14ac:dyDescent="0.25">
      <c r="A34" s="6">
        <v>14</v>
      </c>
      <c r="B34" s="12">
        <f t="shared" si="0"/>
        <v>4.9930731634208409E-3</v>
      </c>
    </row>
    <row r="35" spans="1:2" x14ac:dyDescent="0.25">
      <c r="A35" s="6">
        <v>15</v>
      </c>
      <c r="B35" s="12">
        <f t="shared" si="0"/>
        <v>2.5703876452678994E-3</v>
      </c>
    </row>
    <row r="36" spans="1:2" x14ac:dyDescent="0.25">
      <c r="A36" s="6">
        <v>16</v>
      </c>
      <c r="B36" s="12">
        <f t="shared" si="0"/>
        <v>1.2523936389641217E-3</v>
      </c>
    </row>
    <row r="37" spans="1:2" x14ac:dyDescent="0.25">
      <c r="A37" s="6">
        <v>17</v>
      </c>
      <c r="B37" s="12">
        <f t="shared" si="0"/>
        <v>5.7786890902783797E-4</v>
      </c>
    </row>
    <row r="38" spans="1:2" x14ac:dyDescent="0.25">
      <c r="A38" s="6">
        <v>18</v>
      </c>
      <c r="B38" s="12">
        <f t="shared" si="0"/>
        <v>2.5261462027150573E-4</v>
      </c>
    </row>
    <row r="39" spans="1:2" x14ac:dyDescent="0.25">
      <c r="A39" s="6">
        <v>19</v>
      </c>
      <c r="B39" s="12">
        <f t="shared" si="0"/>
        <v>1.0466251826509255E-4</v>
      </c>
    </row>
    <row r="40" spans="1:2" x14ac:dyDescent="0.25">
      <c r="A40" s="6">
        <v>20</v>
      </c>
      <c r="B40" s="12">
        <f t="shared" si="0"/>
        <v>4.1111678585062368E-5</v>
      </c>
    </row>
    <row r="41" spans="1:2" x14ac:dyDescent="0.25">
      <c r="A41" s="6">
        <v>21</v>
      </c>
      <c r="B41" s="12">
        <f t="shared" si="0"/>
        <v>1.5314336147605285E-5</v>
      </c>
    </row>
    <row r="42" spans="1:2" x14ac:dyDescent="0.25">
      <c r="A42" s="6">
        <v>22</v>
      </c>
      <c r="B42" s="12">
        <f t="shared" si="0"/>
        <v>5.4111710367047504E-6</v>
      </c>
    </row>
    <row r="43" spans="1:2" x14ac:dyDescent="0.25">
      <c r="A43" s="6">
        <v>23</v>
      </c>
      <c r="B43" s="12">
        <f t="shared" si="0"/>
        <v>1.8139785563310997E-6</v>
      </c>
    </row>
    <row r="44" spans="1:2" x14ac:dyDescent="0.25">
      <c r="A44" s="6">
        <v>24</v>
      </c>
      <c r="B44" s="12">
        <f t="shared" si="0"/>
        <v>5.7702857358801836E-7</v>
      </c>
    </row>
    <row r="45" spans="1:2" x14ac:dyDescent="0.25">
      <c r="A45" s="6">
        <v>25</v>
      </c>
      <c r="B45" s="12">
        <f t="shared" si="0"/>
        <v>1.7420229955148922E-7</v>
      </c>
    </row>
    <row r="47" spans="1:2" x14ac:dyDescent="0.25">
      <c r="B47">
        <f>SUM(B21:B45)</f>
        <v>0.99577664658330289</v>
      </c>
    </row>
    <row r="50" spans="1:10" ht="31.5" x14ac:dyDescent="0.5">
      <c r="A50" s="3" t="s">
        <v>18</v>
      </c>
    </row>
    <row r="53" spans="1:10" x14ac:dyDescent="0.25">
      <c r="F53" s="6" t="s">
        <v>0</v>
      </c>
      <c r="G53" s="6">
        <v>1.2</v>
      </c>
      <c r="H53" s="6" t="s">
        <v>13</v>
      </c>
    </row>
    <row r="54" spans="1:10" ht="23.25" x14ac:dyDescent="0.35">
      <c r="F54" s="6" t="s">
        <v>1</v>
      </c>
      <c r="G54" s="9">
        <v>2</v>
      </c>
      <c r="H54" s="6" t="s">
        <v>12</v>
      </c>
      <c r="J54" s="1" t="s">
        <v>19</v>
      </c>
    </row>
    <row r="55" spans="1:10" x14ac:dyDescent="0.25">
      <c r="F55" s="6" t="s">
        <v>2</v>
      </c>
      <c r="G55" s="6">
        <f>G54/2*PI()</f>
        <v>3.1415926535897931</v>
      </c>
      <c r="H55" s="6" t="s">
        <v>11</v>
      </c>
    </row>
    <row r="56" spans="1:10" ht="23.25" x14ac:dyDescent="0.35">
      <c r="F56" s="6" t="s">
        <v>3</v>
      </c>
      <c r="G56" s="9">
        <v>10</v>
      </c>
      <c r="H56" s="6" t="s">
        <v>10</v>
      </c>
      <c r="J56" s="1" t="s">
        <v>20</v>
      </c>
    </row>
    <row r="57" spans="1:10" x14ac:dyDescent="0.25">
      <c r="F57" s="6" t="s">
        <v>4</v>
      </c>
      <c r="G57" s="6">
        <f>G55*G56</f>
        <v>31.415926535897931</v>
      </c>
      <c r="H57" s="6" t="s">
        <v>9</v>
      </c>
    </row>
    <row r="58" spans="1:10" x14ac:dyDescent="0.25">
      <c r="F58" s="6" t="s">
        <v>5</v>
      </c>
      <c r="G58" s="6">
        <f>G57*G53</f>
        <v>37.699111843077517</v>
      </c>
      <c r="H58" s="6" t="s">
        <v>8</v>
      </c>
    </row>
    <row r="59" spans="1:10" x14ac:dyDescent="0.25">
      <c r="F59" s="6" t="s">
        <v>6</v>
      </c>
      <c r="G59" s="11">
        <f>1/2*G58*G56^2</f>
        <v>1884.9555921538758</v>
      </c>
      <c r="H59" s="6" t="s">
        <v>7</v>
      </c>
      <c r="J59" s="5" t="s">
        <v>21</v>
      </c>
    </row>
    <row r="60" spans="1:10" x14ac:dyDescent="0.25">
      <c r="F60" s="6"/>
      <c r="G60" s="6"/>
      <c r="H60" s="6" t="s">
        <v>48</v>
      </c>
    </row>
    <row r="64" spans="1:10" ht="31.5" x14ac:dyDescent="0.5">
      <c r="A64" s="3" t="s">
        <v>50</v>
      </c>
    </row>
    <row r="65" spans="1:2" x14ac:dyDescent="0.25">
      <c r="A65" s="13" t="s">
        <v>51</v>
      </c>
      <c r="B65" s="6" t="s">
        <v>52</v>
      </c>
    </row>
    <row r="66" spans="1:2" x14ac:dyDescent="0.25">
      <c r="A66" s="6">
        <v>0</v>
      </c>
      <c r="B66" s="6">
        <v>0</v>
      </c>
    </row>
    <row r="67" spans="1:2" x14ac:dyDescent="0.25">
      <c r="A67" s="6">
        <v>1</v>
      </c>
      <c r="B67" s="6">
        <v>0</v>
      </c>
    </row>
    <row r="68" spans="1:2" x14ac:dyDescent="0.25">
      <c r="A68" s="6">
        <v>2</v>
      </c>
      <c r="B68" s="6">
        <v>0</v>
      </c>
    </row>
    <row r="69" spans="1:2" x14ac:dyDescent="0.25">
      <c r="A69" s="6">
        <v>3</v>
      </c>
      <c r="B69" s="6">
        <v>30</v>
      </c>
    </row>
    <row r="70" spans="1:2" x14ac:dyDescent="0.25">
      <c r="A70" s="6">
        <v>4</v>
      </c>
      <c r="B70" s="6">
        <v>60</v>
      </c>
    </row>
    <row r="71" spans="1:2" x14ac:dyDescent="0.25">
      <c r="A71" s="6">
        <v>5</v>
      </c>
      <c r="B71" s="6">
        <v>220</v>
      </c>
    </row>
    <row r="72" spans="1:2" x14ac:dyDescent="0.25">
      <c r="A72" s="6">
        <v>6</v>
      </c>
      <c r="B72" s="6">
        <v>400</v>
      </c>
    </row>
    <row r="73" spans="1:2" x14ac:dyDescent="0.25">
      <c r="A73" s="6">
        <v>7</v>
      </c>
      <c r="B73" s="6">
        <v>700</v>
      </c>
    </row>
    <row r="74" spans="1:2" x14ac:dyDescent="0.25">
      <c r="A74" s="6">
        <v>8</v>
      </c>
      <c r="B74" s="6">
        <v>1000</v>
      </c>
    </row>
    <row r="75" spans="1:2" x14ac:dyDescent="0.25">
      <c r="A75" s="6">
        <v>9</v>
      </c>
      <c r="B75" s="6">
        <v>1300</v>
      </c>
    </row>
    <row r="76" spans="1:2" x14ac:dyDescent="0.25">
      <c r="A76" s="6">
        <v>10</v>
      </c>
      <c r="B76" s="6">
        <v>1450</v>
      </c>
    </row>
    <row r="77" spans="1:2" x14ac:dyDescent="0.25">
      <c r="A77" s="6">
        <v>11</v>
      </c>
      <c r="B77" s="6">
        <v>1500</v>
      </c>
    </row>
    <row r="78" spans="1:2" x14ac:dyDescent="0.25">
      <c r="A78" s="6">
        <v>12</v>
      </c>
      <c r="B78" s="6">
        <v>1450</v>
      </c>
    </row>
    <row r="79" spans="1:2" x14ac:dyDescent="0.25">
      <c r="A79" s="6">
        <v>13</v>
      </c>
      <c r="B79" s="6">
        <v>1300</v>
      </c>
    </row>
    <row r="80" spans="1:2" x14ac:dyDescent="0.25">
      <c r="A80" s="6">
        <v>14</v>
      </c>
      <c r="B80" s="6">
        <v>1200</v>
      </c>
    </row>
    <row r="81" spans="1:2" x14ac:dyDescent="0.25">
      <c r="A81" s="6">
        <v>15</v>
      </c>
      <c r="B81" s="6">
        <v>1100</v>
      </c>
    </row>
    <row r="82" spans="1:2" x14ac:dyDescent="0.25">
      <c r="A82" s="6">
        <v>16</v>
      </c>
      <c r="B82" s="6">
        <v>1050</v>
      </c>
    </row>
    <row r="83" spans="1:2" x14ac:dyDescent="0.25">
      <c r="A83" s="6">
        <v>17</v>
      </c>
      <c r="B83" s="6">
        <v>1000</v>
      </c>
    </row>
    <row r="84" spans="1:2" x14ac:dyDescent="0.25">
      <c r="A84" s="6">
        <v>18</v>
      </c>
      <c r="B84" s="6">
        <v>1000</v>
      </c>
    </row>
    <row r="85" spans="1:2" x14ac:dyDescent="0.25">
      <c r="A85" s="6">
        <v>19</v>
      </c>
      <c r="B85" s="6">
        <v>1000</v>
      </c>
    </row>
    <row r="86" spans="1:2" x14ac:dyDescent="0.25">
      <c r="A86" s="6">
        <v>20</v>
      </c>
      <c r="B86" s="6">
        <v>1000</v>
      </c>
    </row>
    <row r="87" spans="1:2" x14ac:dyDescent="0.25">
      <c r="A87" s="6">
        <v>21</v>
      </c>
      <c r="B87" s="6">
        <v>1000</v>
      </c>
    </row>
    <row r="88" spans="1:2" x14ac:dyDescent="0.25">
      <c r="A88" s="6">
        <v>22</v>
      </c>
      <c r="B88" s="6">
        <v>1000</v>
      </c>
    </row>
    <row r="89" spans="1:2" x14ac:dyDescent="0.25">
      <c r="A89" s="6">
        <v>23</v>
      </c>
      <c r="B89" s="6">
        <v>1000</v>
      </c>
    </row>
    <row r="90" spans="1:2" x14ac:dyDescent="0.25">
      <c r="A90" s="6">
        <v>24</v>
      </c>
      <c r="B90" s="6">
        <v>1000</v>
      </c>
    </row>
    <row r="91" spans="1:2" x14ac:dyDescent="0.25">
      <c r="A91" s="6">
        <v>25</v>
      </c>
      <c r="B91" s="6">
        <v>1000</v>
      </c>
    </row>
    <row r="95" spans="1:2" ht="31.5" x14ac:dyDescent="0.5">
      <c r="A95" s="3" t="s">
        <v>54</v>
      </c>
    </row>
    <row r="97" spans="1:4" x14ac:dyDescent="0.25">
      <c r="A97" s="6" t="s">
        <v>55</v>
      </c>
      <c r="B97" s="6" t="s">
        <v>53</v>
      </c>
      <c r="C97" s="6" t="s">
        <v>52</v>
      </c>
      <c r="D97" s="6" t="s">
        <v>56</v>
      </c>
    </row>
    <row r="98" spans="1:4" x14ac:dyDescent="0.25">
      <c r="A98" s="6">
        <v>0</v>
      </c>
      <c r="B98" s="12">
        <f t="shared" ref="B98:B123" si="1">B20</f>
        <v>0</v>
      </c>
      <c r="C98" s="6">
        <f t="shared" ref="C98:C123" si="2">B66</f>
        <v>0</v>
      </c>
      <c r="D98" s="12">
        <f>B98*C98</f>
        <v>0</v>
      </c>
    </row>
    <row r="99" spans="1:4" x14ac:dyDescent="0.25">
      <c r="A99" s="6">
        <v>1</v>
      </c>
      <c r="B99" s="12">
        <f t="shared" si="1"/>
        <v>4.9289194524313233E-2</v>
      </c>
      <c r="C99" s="6">
        <f t="shared" si="2"/>
        <v>0</v>
      </c>
      <c r="D99" s="12">
        <f t="shared" ref="D99:D123" si="3">B99*C99</f>
        <v>0</v>
      </c>
    </row>
    <row r="100" spans="1:4" x14ac:dyDescent="0.25">
      <c r="A100" s="6">
        <v>2</v>
      </c>
      <c r="B100" s="12">
        <f t="shared" si="1"/>
        <v>9.1379918320200856E-2</v>
      </c>
      <c r="C100" s="6">
        <f t="shared" si="2"/>
        <v>0</v>
      </c>
      <c r="D100" s="12">
        <f t="shared" si="3"/>
        <v>0</v>
      </c>
    </row>
    <row r="101" spans="1:4" x14ac:dyDescent="0.25">
      <c r="A101" s="6">
        <v>3</v>
      </c>
      <c r="B101" s="12">
        <f t="shared" si="1"/>
        <v>0.12079726625526113</v>
      </c>
      <c r="C101" s="6">
        <f t="shared" si="2"/>
        <v>30</v>
      </c>
      <c r="D101" s="12">
        <f t="shared" si="3"/>
        <v>3.6239179876578338</v>
      </c>
    </row>
    <row r="102" spans="1:4" x14ac:dyDescent="0.25">
      <c r="A102" s="6">
        <v>4</v>
      </c>
      <c r="B102" s="12">
        <f t="shared" si="1"/>
        <v>0.13494504934374757</v>
      </c>
      <c r="C102" s="6">
        <f t="shared" si="2"/>
        <v>60</v>
      </c>
      <c r="D102" s="12">
        <f t="shared" si="3"/>
        <v>8.0967029606248548</v>
      </c>
    </row>
    <row r="103" spans="1:4" x14ac:dyDescent="0.25">
      <c r="A103" s="6">
        <v>5</v>
      </c>
      <c r="B103" s="12">
        <f t="shared" si="1"/>
        <v>0.13436127486320615</v>
      </c>
      <c r="C103" s="6">
        <f t="shared" si="2"/>
        <v>220</v>
      </c>
      <c r="D103" s="12">
        <f t="shared" si="3"/>
        <v>29.559480469905353</v>
      </c>
    </row>
    <row r="104" spans="1:4" x14ac:dyDescent="0.25">
      <c r="A104" s="6">
        <v>6</v>
      </c>
      <c r="B104" s="12">
        <f t="shared" si="1"/>
        <v>0.12209799741969662</v>
      </c>
      <c r="C104" s="6">
        <f t="shared" si="2"/>
        <v>400</v>
      </c>
      <c r="D104" s="12">
        <f t="shared" si="3"/>
        <v>48.839198967878652</v>
      </c>
    </row>
    <row r="105" spans="1:4" x14ac:dyDescent="0.25">
      <c r="A105" s="6">
        <v>7</v>
      </c>
      <c r="B105" s="12">
        <f t="shared" si="1"/>
        <v>0.10255445762476519</v>
      </c>
      <c r="C105" s="6">
        <f t="shared" si="2"/>
        <v>700</v>
      </c>
      <c r="D105" s="12">
        <f t="shared" si="3"/>
        <v>71.788120337335627</v>
      </c>
    </row>
    <row r="106" spans="1:4" x14ac:dyDescent="0.25">
      <c r="A106" s="6">
        <v>8</v>
      </c>
      <c r="B106" s="12">
        <f t="shared" si="1"/>
        <v>8.0221676391790869E-2</v>
      </c>
      <c r="C106" s="6">
        <f t="shared" si="2"/>
        <v>1000</v>
      </c>
      <c r="D106" s="12">
        <f t="shared" si="3"/>
        <v>80.221676391790865</v>
      </c>
    </row>
    <row r="107" spans="1:4" x14ac:dyDescent="0.25">
      <c r="A107" s="6">
        <v>9</v>
      </c>
      <c r="B107" s="12">
        <f t="shared" si="1"/>
        <v>5.8726691187242122E-2</v>
      </c>
      <c r="C107" s="6">
        <f t="shared" si="2"/>
        <v>1300</v>
      </c>
      <c r="D107" s="12">
        <f t="shared" si="3"/>
        <v>76.344698543414765</v>
      </c>
    </row>
    <row r="108" spans="1:4" x14ac:dyDescent="0.25">
      <c r="A108" s="6">
        <v>10</v>
      </c>
      <c r="B108" s="12">
        <f t="shared" si="1"/>
        <v>4.0367358535622705E-2</v>
      </c>
      <c r="C108" s="6">
        <f t="shared" si="2"/>
        <v>1450</v>
      </c>
      <c r="D108" s="12">
        <f t="shared" si="3"/>
        <v>58.532669876652925</v>
      </c>
    </row>
    <row r="109" spans="1:4" x14ac:dyDescent="0.25">
      <c r="A109" s="6">
        <v>11</v>
      </c>
      <c r="B109" s="12">
        <f t="shared" si="1"/>
        <v>2.6115981896027252E-2</v>
      </c>
      <c r="C109" s="6">
        <f t="shared" si="2"/>
        <v>1500</v>
      </c>
      <c r="D109" s="12">
        <f t="shared" si="3"/>
        <v>39.173972844040875</v>
      </c>
    </row>
    <row r="110" spans="1:4" x14ac:dyDescent="0.25">
      <c r="A110" s="6">
        <v>12</v>
      </c>
      <c r="B110" s="12">
        <f t="shared" si="1"/>
        <v>1.5930312453032232E-2</v>
      </c>
      <c r="C110" s="6">
        <f t="shared" si="2"/>
        <v>1450</v>
      </c>
      <c r="D110" s="12">
        <f t="shared" si="3"/>
        <v>23.098953056896736</v>
      </c>
    </row>
    <row r="111" spans="1:4" x14ac:dyDescent="0.25">
      <c r="A111" s="6">
        <v>13</v>
      </c>
      <c r="B111" s="12">
        <f t="shared" si="1"/>
        <v>9.1740648779806734E-3</v>
      </c>
      <c r="C111" s="6">
        <f t="shared" si="2"/>
        <v>1300</v>
      </c>
      <c r="D111" s="12">
        <f t="shared" si="3"/>
        <v>11.926284341374876</v>
      </c>
    </row>
    <row r="112" spans="1:4" x14ac:dyDescent="0.25">
      <c r="A112" s="6">
        <v>14</v>
      </c>
      <c r="B112" s="12">
        <f t="shared" si="1"/>
        <v>4.9930731634208409E-3</v>
      </c>
      <c r="C112" s="6">
        <f t="shared" si="2"/>
        <v>1200</v>
      </c>
      <c r="D112" s="12">
        <f t="shared" si="3"/>
        <v>5.9916877961050092</v>
      </c>
    </row>
    <row r="113" spans="1:5" x14ac:dyDescent="0.25">
      <c r="A113" s="6">
        <v>15</v>
      </c>
      <c r="B113" s="12">
        <f t="shared" si="1"/>
        <v>2.5703876452678994E-3</v>
      </c>
      <c r="C113" s="6">
        <f t="shared" si="2"/>
        <v>1100</v>
      </c>
      <c r="D113" s="12">
        <f t="shared" si="3"/>
        <v>2.8274264097946893</v>
      </c>
    </row>
    <row r="114" spans="1:5" x14ac:dyDescent="0.25">
      <c r="A114" s="6">
        <v>16</v>
      </c>
      <c r="B114" s="12">
        <f t="shared" si="1"/>
        <v>1.2523936389641217E-3</v>
      </c>
      <c r="C114" s="6">
        <f t="shared" si="2"/>
        <v>1050</v>
      </c>
      <c r="D114" s="12">
        <f t="shared" si="3"/>
        <v>1.3150133209123278</v>
      </c>
    </row>
    <row r="115" spans="1:5" x14ac:dyDescent="0.25">
      <c r="A115" s="6">
        <v>17</v>
      </c>
      <c r="B115" s="12">
        <f t="shared" si="1"/>
        <v>5.7786890902783797E-4</v>
      </c>
      <c r="C115" s="6">
        <f t="shared" si="2"/>
        <v>1000</v>
      </c>
      <c r="D115" s="12">
        <f t="shared" si="3"/>
        <v>0.57786890902783794</v>
      </c>
    </row>
    <row r="116" spans="1:5" x14ac:dyDescent="0.25">
      <c r="A116" s="6">
        <v>18</v>
      </c>
      <c r="B116" s="12">
        <f t="shared" si="1"/>
        <v>2.5261462027150573E-4</v>
      </c>
      <c r="C116" s="6">
        <f t="shared" si="2"/>
        <v>1000</v>
      </c>
      <c r="D116" s="12">
        <f t="shared" si="3"/>
        <v>0.25261462027150572</v>
      </c>
    </row>
    <row r="117" spans="1:5" x14ac:dyDescent="0.25">
      <c r="A117" s="6">
        <v>19</v>
      </c>
      <c r="B117" s="12">
        <f t="shared" si="1"/>
        <v>1.0466251826509255E-4</v>
      </c>
      <c r="C117" s="6">
        <f t="shared" si="2"/>
        <v>1000</v>
      </c>
      <c r="D117" s="12">
        <f t="shared" si="3"/>
        <v>0.10466251826509256</v>
      </c>
    </row>
    <row r="118" spans="1:5" x14ac:dyDescent="0.25">
      <c r="A118" s="6">
        <v>20</v>
      </c>
      <c r="B118" s="12">
        <f t="shared" si="1"/>
        <v>4.1111678585062368E-5</v>
      </c>
      <c r="C118" s="6">
        <f t="shared" si="2"/>
        <v>1000</v>
      </c>
      <c r="D118" s="12">
        <f t="shared" si="3"/>
        <v>4.1111678585062365E-2</v>
      </c>
    </row>
    <row r="119" spans="1:5" x14ac:dyDescent="0.25">
      <c r="A119" s="6">
        <v>21</v>
      </c>
      <c r="B119" s="12">
        <f t="shared" si="1"/>
        <v>1.5314336147605285E-5</v>
      </c>
      <c r="C119" s="6">
        <f t="shared" si="2"/>
        <v>1000</v>
      </c>
      <c r="D119" s="12">
        <f t="shared" si="3"/>
        <v>1.5314336147605285E-2</v>
      </c>
    </row>
    <row r="120" spans="1:5" x14ac:dyDescent="0.25">
      <c r="A120" s="6">
        <v>22</v>
      </c>
      <c r="B120" s="12">
        <f t="shared" si="1"/>
        <v>5.4111710367047504E-6</v>
      </c>
      <c r="C120" s="6">
        <f t="shared" si="2"/>
        <v>1000</v>
      </c>
      <c r="D120" s="12">
        <f t="shared" si="3"/>
        <v>5.4111710367047506E-3</v>
      </c>
    </row>
    <row r="121" spans="1:5" x14ac:dyDescent="0.25">
      <c r="A121" s="6">
        <v>23</v>
      </c>
      <c r="B121" s="12">
        <f t="shared" si="1"/>
        <v>1.8139785563310997E-6</v>
      </c>
      <c r="C121" s="6">
        <f t="shared" si="2"/>
        <v>1000</v>
      </c>
      <c r="D121" s="12">
        <f t="shared" si="3"/>
        <v>1.8139785563310996E-3</v>
      </c>
    </row>
    <row r="122" spans="1:5" x14ac:dyDescent="0.25">
      <c r="A122" s="6">
        <v>24</v>
      </c>
      <c r="B122" s="12">
        <f t="shared" si="1"/>
        <v>5.7702857358801836E-7</v>
      </c>
      <c r="C122" s="6">
        <f t="shared" si="2"/>
        <v>1000</v>
      </c>
      <c r="D122" s="12">
        <f t="shared" si="3"/>
        <v>5.7702857358801838E-4</v>
      </c>
    </row>
    <row r="123" spans="1:5" x14ac:dyDescent="0.25">
      <c r="A123" s="6">
        <v>25</v>
      </c>
      <c r="B123" s="12">
        <f t="shared" si="1"/>
        <v>1.7420229955148922E-7</v>
      </c>
      <c r="C123" s="6">
        <f t="shared" si="2"/>
        <v>1000</v>
      </c>
      <c r="D123" s="12">
        <f t="shared" si="3"/>
        <v>1.7420229955148923E-4</v>
      </c>
    </row>
    <row r="124" spans="1:5" x14ac:dyDescent="0.25">
      <c r="D124" s="5">
        <f>8760*SUM(D98:D123)</f>
        <v>4050092.7213050225</v>
      </c>
      <c r="E124" t="s">
        <v>57</v>
      </c>
    </row>
    <row r="125" spans="1:5" x14ac:dyDescent="0.25">
      <c r="D125" s="14">
        <f>D124/1000</f>
        <v>4050.0927213050227</v>
      </c>
      <c r="E125" t="s">
        <v>58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</dc:creator>
  <cp:lastModifiedBy>Emmanuel</cp:lastModifiedBy>
  <dcterms:created xsi:type="dcterms:W3CDTF">2013-12-21T14:42:22Z</dcterms:created>
  <dcterms:modified xsi:type="dcterms:W3CDTF">2013-12-23T19:26:49Z</dcterms:modified>
</cp:coreProperties>
</file>